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richalleen/Desktop/"/>
    </mc:Choice>
  </mc:AlternateContent>
  <xr:revisionPtr revIDLastSave="0" documentId="13_ncr:1_{83C2E526-19C9-444E-A22D-D297F135CC73}" xr6:coauthVersionLast="46" xr6:coauthVersionMax="46" xr10:uidLastSave="{00000000-0000-0000-0000-000000000000}"/>
  <bookViews>
    <workbookView xWindow="1140" yWindow="500" windowWidth="27660" windowHeight="17500" tabRatio="180" activeTab="1" xr2:uid="{00000000-000D-0000-FFFF-FFFF00000000}"/>
  </bookViews>
  <sheets>
    <sheet name="Parts" sheetId="4" r:id="rId1"/>
    <sheet name="Cost" sheetId="2" r:id="rId2"/>
  </sheets>
  <definedNames>
    <definedName name="AccessControl">Cost!$P$1:$P$21</definedName>
    <definedName name="Accessories">Cost!$M$2:$M$10</definedName>
    <definedName name="C_Margin">Cost!$J$16:$J$22</definedName>
    <definedName name="CameraAccessories">Cost!$S$1:$S$38</definedName>
    <definedName name="Cameras">Cost!$A$1:$A$22</definedName>
    <definedName name="Card">#REF!</definedName>
    <definedName name="FPS">#REF!</definedName>
    <definedName name="GV">Cost!$G$1:$G$5</definedName>
    <definedName name="Image">#REF!</definedName>
    <definedName name="Labor">Cost!$J$1:$J$3</definedName>
    <definedName name="Margin">Cost!$J$29:$J$31</definedName>
    <definedName name="Motion">#REF!</definedName>
    <definedName name="System">Cost!$D$1:$D$14</definedName>
    <definedName name="YN">Cost!$K$33:$K$34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5" i="4" l="1"/>
  <c r="A16" i="4"/>
  <c r="A17" i="4"/>
  <c r="A13" i="4"/>
  <c r="A14" i="4"/>
  <c r="A12" i="4"/>
  <c r="A9" i="4"/>
  <c r="A10" i="4"/>
  <c r="A11" i="4"/>
  <c r="A8" i="4"/>
  <c r="A7" i="4"/>
  <c r="A5" i="4"/>
  <c r="A6" i="4"/>
  <c r="A4" i="4"/>
  <c r="A3" i="4"/>
  <c r="A2" i="4"/>
  <c r="G5" i="4"/>
  <c r="G4" i="4"/>
  <c r="M21" i="4" l="1"/>
  <c r="M22" i="4"/>
  <c r="M4" i="4"/>
  <c r="M5" i="4"/>
  <c r="G8" i="4"/>
  <c r="H5" i="2"/>
  <c r="H3" i="2"/>
  <c r="H2" i="2"/>
  <c r="P27" i="4" l="1"/>
  <c r="P15" i="4"/>
  <c r="P19" i="4"/>
  <c r="P25" i="4"/>
  <c r="P4" i="4"/>
  <c r="P10" i="4" l="1"/>
  <c r="P11" i="4"/>
  <c r="P12" i="4"/>
  <c r="P13" i="4"/>
  <c r="P14" i="4"/>
  <c r="P26" i="4"/>
  <c r="P16" i="4" l="1"/>
  <c r="D5" i="4"/>
  <c r="P22" i="4"/>
  <c r="P20" i="4"/>
  <c r="P24" i="4"/>
  <c r="M7" i="4"/>
  <c r="P23" i="4"/>
  <c r="M13" i="4"/>
  <c r="M14" i="4"/>
  <c r="M12" i="4"/>
  <c r="P1" i="4"/>
  <c r="P2" i="4"/>
  <c r="P5" i="4"/>
  <c r="P6" i="4"/>
  <c r="P7" i="4"/>
  <c r="P8" i="4"/>
  <c r="P9" i="4"/>
  <c r="P17" i="4"/>
  <c r="P18" i="4"/>
  <c r="P21" i="4"/>
  <c r="M2" i="4"/>
  <c r="M3" i="4"/>
  <c r="M6" i="4"/>
  <c r="M8" i="4"/>
  <c r="M9" i="4"/>
  <c r="M10" i="4"/>
  <c r="M11" i="4"/>
  <c r="M15" i="4"/>
  <c r="M16" i="4"/>
  <c r="M17" i="4"/>
  <c r="M18" i="4"/>
  <c r="M19" i="4"/>
  <c r="M20" i="4"/>
  <c r="M1" i="4"/>
  <c r="J2" i="4"/>
  <c r="J3" i="4"/>
  <c r="J4" i="4"/>
  <c r="J5" i="4"/>
  <c r="J6" i="4"/>
  <c r="J1" i="4"/>
  <c r="G2" i="4"/>
  <c r="H2" i="4" s="1"/>
  <c r="G3" i="4"/>
  <c r="H3" i="4" s="1"/>
  <c r="G6" i="4"/>
  <c r="G7" i="4"/>
  <c r="G1" i="4"/>
  <c r="H1" i="4" s="1"/>
  <c r="A1" i="4"/>
  <c r="D2" i="4"/>
  <c r="D3" i="4"/>
  <c r="D4" i="4"/>
  <c r="D6" i="4"/>
  <c r="D7" i="4"/>
  <c r="D8" i="4"/>
  <c r="D10" i="4"/>
  <c r="D11" i="4"/>
  <c r="D1" i="4"/>
</calcChain>
</file>

<file path=xl/sharedStrings.xml><?xml version="1.0" encoding="utf-8"?>
<sst xmlns="http://schemas.openxmlformats.org/spreadsheetml/2006/main" count="210" uniqueCount="209">
  <si>
    <t>------Accessories------</t>
  </si>
  <si>
    <t>Rackmount Case</t>
  </si>
  <si>
    <t>------Type of Case------</t>
  </si>
  <si>
    <t>------Misc------</t>
  </si>
  <si>
    <t>Monitor</t>
  </si>
  <si>
    <t>UPS</t>
  </si>
  <si>
    <t>GV600-4</t>
  </si>
  <si>
    <t>GV650-8</t>
  </si>
  <si>
    <t>GV800-16</t>
  </si>
  <si>
    <t>Labor</t>
  </si>
  <si>
    <t>Truck Roll</t>
  </si>
  <si>
    <t>Contractor Labor</t>
  </si>
  <si>
    <t>Standard Case</t>
  </si>
  <si>
    <t>Video Server</t>
  </si>
  <si>
    <t>Compact DVR</t>
  </si>
  <si>
    <t>POS Capture Device</t>
  </si>
  <si>
    <t>------Stand-Alone------</t>
  </si>
  <si>
    <t>Control Center</t>
  </si>
  <si>
    <t>Center V2</t>
  </si>
  <si>
    <t>Vital Sign Monitor</t>
  </si>
  <si>
    <t>Access Control Panel - 2 Door</t>
  </si>
  <si>
    <t>Access Control Panel - 4 Door</t>
  </si>
  <si>
    <t>Cards</t>
  </si>
  <si>
    <t>Key Fobs</t>
  </si>
  <si>
    <t>Mag-Lock</t>
  </si>
  <si>
    <t>Electric Strike</t>
  </si>
  <si>
    <t>Surface Mount Electric Strike</t>
  </si>
  <si>
    <t>Exit Motion Sensor</t>
  </si>
  <si>
    <t>Push to Exit Button</t>
  </si>
  <si>
    <t>5 to 10 Panels</t>
  </si>
  <si>
    <t>11 to 30 Panels</t>
  </si>
  <si>
    <t>31 to 50 Panels</t>
  </si>
  <si>
    <t>Indoor Mount</t>
  </si>
  <si>
    <t>Outdoor Housing &amp; Bracket</t>
  </si>
  <si>
    <t>------Mounting Hardware------</t>
  </si>
  <si>
    <t>------Audio------</t>
  </si>
  <si>
    <t>Wire Mic</t>
  </si>
  <si>
    <t>------Lenses------</t>
  </si>
  <si>
    <t>2.8 - 12 mm</t>
  </si>
  <si>
    <t>5 - 100 mm</t>
  </si>
  <si>
    <t>------Power Supply------</t>
  </si>
  <si>
    <t>Standard</t>
  </si>
  <si>
    <t>Strategic</t>
  </si>
  <si>
    <t>------Cabling Hardware------</t>
  </si>
  <si>
    <t>YES</t>
  </si>
  <si>
    <t>NO</t>
  </si>
  <si>
    <t>Standard DVR</t>
  </si>
  <si>
    <t>Deluxe DVR</t>
  </si>
  <si>
    <t>D-300-PFS</t>
  </si>
  <si>
    <t>55-NETCR-310</t>
  </si>
  <si>
    <t>55-ENPOS-300</t>
  </si>
  <si>
    <t>55-CONCT-001</t>
  </si>
  <si>
    <t>55-CENT2-000</t>
  </si>
  <si>
    <t>55-VSM00-000</t>
  </si>
  <si>
    <t>55-AS202-E20</t>
  </si>
  <si>
    <t>55-AS204-E20</t>
  </si>
  <si>
    <t>55-RE352-110</t>
  </si>
  <si>
    <t>84-BATBX-100</t>
  </si>
  <si>
    <t>81-MA135-101</t>
  </si>
  <si>
    <t>81-MK135-101</t>
  </si>
  <si>
    <t>55-AS030-000</t>
  </si>
  <si>
    <t>55-AS050-000</t>
  </si>
  <si>
    <t>XMS</t>
  </si>
  <si>
    <t>16-camera AC Power Supply</t>
  </si>
  <si>
    <t>Professional Mic</t>
  </si>
  <si>
    <t>EEB2</t>
  </si>
  <si>
    <t>M62</t>
  </si>
  <si>
    <t>Mag-Lock Dress Cover</t>
  </si>
  <si>
    <t>DC62BK</t>
  </si>
  <si>
    <t>Mag-Lock Face Mount</t>
  </si>
  <si>
    <t>Mag-Lock Z-Bracket</t>
  </si>
  <si>
    <t>M62F</t>
  </si>
  <si>
    <t>Z62BK</t>
  </si>
  <si>
    <t>L65U</t>
  </si>
  <si>
    <t>Indoor Keypad</t>
  </si>
  <si>
    <t>Outdoor Keypad</t>
  </si>
  <si>
    <t>9212i32D</t>
  </si>
  <si>
    <t>9212iLW32D</t>
  </si>
  <si>
    <t>VERIFACTA</t>
  </si>
  <si>
    <t>Advanced DVR</t>
  </si>
  <si>
    <t>Standard Siamese Cable</t>
  </si>
  <si>
    <t>Standard Cat5e Cable</t>
  </si>
  <si>
    <t>Single Balun</t>
  </si>
  <si>
    <t>8-camera AC Power Supply</t>
  </si>
  <si>
    <t>Outdoor Siamese Cable</t>
  </si>
  <si>
    <t>Outdoor Cat5e Cable</t>
  </si>
  <si>
    <t>18/2 Cable</t>
  </si>
  <si>
    <t>8-camera DC Power Supply</t>
  </si>
  <si>
    <t>16-camera DC Power Supply</t>
  </si>
  <si>
    <t>DCR841UL</t>
  </si>
  <si>
    <t>DCR1681UL</t>
  </si>
  <si>
    <t>OCH1</t>
  </si>
  <si>
    <t>OCHWMT</t>
  </si>
  <si>
    <t>24VAC-12VDC Adapter</t>
  </si>
  <si>
    <t>24VACTO12VDC8</t>
  </si>
  <si>
    <t>VL5100AI</t>
  </si>
  <si>
    <t>5 - 50 mm</t>
  </si>
  <si>
    <t>WDH1U5000N</t>
  </si>
  <si>
    <t>Antec300</t>
  </si>
  <si>
    <t>12VDC3AMP</t>
  </si>
  <si>
    <t>Select</t>
  </si>
  <si>
    <t>4-camera DC Power Supply</t>
  </si>
  <si>
    <t>Internal Hard Drive</t>
  </si>
  <si>
    <t>USB Hard Drive</t>
  </si>
  <si>
    <t>GL2812AV</t>
  </si>
  <si>
    <t>GL0550AV</t>
  </si>
  <si>
    <t>------Level II System------</t>
  </si>
  <si>
    <t>------Level I System------</t>
  </si>
  <si>
    <t>Level I System - NO CASE</t>
  </si>
  <si>
    <t>Level II System - NO CASE</t>
  </si>
  <si>
    <t>Double-Secret</t>
  </si>
  <si>
    <t>------Misc Hardware------</t>
  </si>
  <si>
    <t>Quad Splitter</t>
  </si>
  <si>
    <t>CQ41</t>
  </si>
  <si>
    <t>Battery Box (w/o battery)</t>
  </si>
  <si>
    <t>4-Port Balun</t>
  </si>
  <si>
    <t>KPA-1</t>
  </si>
  <si>
    <t>EOC-2610</t>
  </si>
  <si>
    <t>------PTZ Accessories------</t>
  </si>
  <si>
    <t>SWB2000</t>
  </si>
  <si>
    <t>SPB2000</t>
  </si>
  <si>
    <t>SCB2000</t>
  </si>
  <si>
    <t>SOB2000</t>
  </si>
  <si>
    <t>Weatherproof Enclosure</t>
  </si>
  <si>
    <t>NB141207-10V</t>
  </si>
  <si>
    <t>V173 b</t>
  </si>
  <si>
    <t>CPS425SL</t>
  </si>
  <si>
    <t>967973-0403</t>
  </si>
  <si>
    <t>WD6400AAKS</t>
  </si>
  <si>
    <t>Outdoor Wall Mount</t>
  </si>
  <si>
    <t>Outdoor Pendant Mount</t>
  </si>
  <si>
    <t>Outdoor Corner Bracket</t>
  </si>
  <si>
    <t>Outdoor Pole Bracket</t>
  </si>
  <si>
    <t>Indoor Wall Mount</t>
  </si>
  <si>
    <t>Indoor Ceiling Bracket</t>
  </si>
  <si>
    <t>16-Port Balun</t>
  </si>
  <si>
    <t>4-camera AC Power Supply</t>
  </si>
  <si>
    <t>AC2450VA</t>
  </si>
  <si>
    <t>AC811UL</t>
  </si>
  <si>
    <t>AC1621UL</t>
  </si>
  <si>
    <t>SWB1000</t>
  </si>
  <si>
    <t>SIB1000</t>
  </si>
  <si>
    <t>VC1616P</t>
  </si>
  <si>
    <t>VC1</t>
  </si>
  <si>
    <t>TRB4BNC</t>
  </si>
  <si>
    <t>Distribution Amplifier</t>
  </si>
  <si>
    <t>DA14</t>
  </si>
  <si>
    <t>MCM6</t>
  </si>
  <si>
    <t>Jerry Koch</t>
  </si>
  <si>
    <t>Walter Ruggles</t>
  </si>
  <si>
    <t>Pricing Version</t>
  </si>
  <si>
    <t>Keyboard / Mouse</t>
  </si>
  <si>
    <t>Mobile Compact DVR</t>
  </si>
  <si>
    <t>84-LX42V-120</t>
  </si>
  <si>
    <t>84-LX4C2-130</t>
  </si>
  <si>
    <t>84-VS02A-100</t>
  </si>
  <si>
    <t>------NVR System------</t>
  </si>
  <si>
    <t>NVR-16</t>
  </si>
  <si>
    <t>NVR-32</t>
  </si>
  <si>
    <t>NVR System - NO CASE</t>
  </si>
  <si>
    <t>Biometric Reader</t>
  </si>
  <si>
    <t>Card Reader (125KHz)</t>
  </si>
  <si>
    <t>Card Reader (13.56MHz)</t>
  </si>
  <si>
    <t>2 to 4 Panels</t>
  </si>
  <si>
    <t>51 to 255 Panels</t>
  </si>
  <si>
    <t>55-RE251-110</t>
  </si>
  <si>
    <t>81-MF190-001</t>
  </si>
  <si>
    <t>55-AS004-000</t>
  </si>
  <si>
    <t>55-AS010-001</t>
  </si>
  <si>
    <t>55-AS255-001</t>
  </si>
  <si>
    <t>55-NR016-000</t>
  </si>
  <si>
    <t>55-NR032-000</t>
  </si>
  <si>
    <t>-----GV Dome Cameras-----</t>
  </si>
  <si>
    <t>GU-EFD4700</t>
  </si>
  <si>
    <t>4MP  2.8mm Fixed 2-Axis</t>
  </si>
  <si>
    <t>4MP Vandal 2.8-12mm 3-Axis</t>
  </si>
  <si>
    <t>4MP Motorized Vandal 2.8-12mm 3-Axis</t>
  </si>
  <si>
    <t>GU-TVD4700</t>
  </si>
  <si>
    <t>GU-TVD8710</t>
  </si>
  <si>
    <t>8MP Motorized Vandal 2.8-12mm 3-Axis</t>
  </si>
  <si>
    <t>8MP Facial Vandal 2.8-12mm 3-Axis</t>
  </si>
  <si>
    <t>GU-VD8700</t>
  </si>
  <si>
    <t>12MP Hemispheric</t>
  </si>
  <si>
    <t>-----GV Bullet Camears-----</t>
  </si>
  <si>
    <t>GU-FER1270</t>
  </si>
  <si>
    <t>4MP 4mm Fixed</t>
  </si>
  <si>
    <t>GU-TBL4703</t>
  </si>
  <si>
    <t>4MP Motorized 2.8-12mm</t>
  </si>
  <si>
    <t>GU-TBL8710</t>
  </si>
  <si>
    <t>8MP Motorized 2.8-12mm</t>
  </si>
  <si>
    <t>GU-TBL4710</t>
  </si>
  <si>
    <t>GU-TVD4710</t>
  </si>
  <si>
    <t>-----SURVEILLANCE CAMERAS-----</t>
  </si>
  <si>
    <t>-----HW Dome Cameras-----</t>
  </si>
  <si>
    <t>COST</t>
  </si>
  <si>
    <t>PND-9080R</t>
  </si>
  <si>
    <t>XNV-9082R</t>
  </si>
  <si>
    <t>PNF-9010R</t>
  </si>
  <si>
    <t>PNM-9030V</t>
  </si>
  <si>
    <t xml:space="preserve">15MP 180° </t>
  </si>
  <si>
    <t>12MP 4.5-10mm 3-Axis (Indoor)</t>
  </si>
  <si>
    <t>9MP Hemispheric</t>
  </si>
  <si>
    <t xml:space="preserve">12MP Vandal 4.5-10mm 3-Axis </t>
  </si>
  <si>
    <t>8MP 4.8-96mm PTZ</t>
  </si>
  <si>
    <t>PNP-9200RH</t>
  </si>
  <si>
    <t>-----ACCESSORIES-----</t>
  </si>
  <si>
    <t>16-Port PoE Switch</t>
  </si>
  <si>
    <t>24-Port PoE Switch</t>
  </si>
  <si>
    <t>-----VMS-----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</si>
</sst>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###\)\ ###\-####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quotePrefix="1"/>
    <xf numFmtId="0" fontId="1" fillId="0" borderId="0" xfId="0" applyFont="1" applyFill="1"/>
    <xf numFmtId="10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0" fontId="0" fillId="0" borderId="0" xfId="0" applyAlignment="1">
      <alignment horizontal="right"/>
    </xf>
  </cellXfs>
  <cellStyles count="2">
    <cellStyle name="Normal" xfId="0" builtinId="0"/>
    <cellStyle name="Percent" xfId="1" builtinId="5"/>
  </cellStyles>
  <dxfs count="1">
    <dxf>
      <font>
        <strike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33CC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002060"/>
  </sheetPr>
  <dimension ref="A1:Q27"/>
  <sheetViews>
    <sheetView workbookViewId="0">
      <selection activeCell="E14" sqref="E14"/>
    </sheetView>
  </sheetViews>
  <sheetFormatPr baseColWidth="10" defaultColWidth="8.83203125" defaultRowHeight="15" x14ac:dyDescent="0.2"/>
  <cols>
    <col min="1" max="1" width="31.83203125" bestFit="1" customWidth="1"/>
    <col min="2" max="2" width="14.33203125" bestFit="1" customWidth="1"/>
    <col min="4" max="4" width="28.5" customWidth="1"/>
    <col min="5" max="5" width="14.33203125" customWidth="1"/>
    <col min="7" max="7" width="28.5" customWidth="1"/>
    <col min="8" max="8" width="14.33203125" customWidth="1"/>
    <col min="10" max="10" width="28.5" customWidth="1"/>
    <col min="11" max="11" width="14.33203125" customWidth="1"/>
    <col min="12" max="12" width="9.1640625" customWidth="1"/>
    <col min="13" max="13" width="28.5" customWidth="1"/>
    <col min="14" max="14" width="14.33203125" customWidth="1"/>
    <col min="16" max="16" width="28.5" customWidth="1"/>
    <col min="17" max="17" width="16" bestFit="1" customWidth="1"/>
  </cols>
  <sheetData>
    <row r="1" spans="1:17" x14ac:dyDescent="0.2">
      <c r="A1" t="str">
        <f>Cost!A2</f>
        <v>-----GV Dome Cameras-----</v>
      </c>
      <c r="D1" t="str">
        <f>Cost!D2</f>
        <v>Level I System - NO CASE</v>
      </c>
      <c r="E1" t="s">
        <v>46</v>
      </c>
      <c r="G1" t="str">
        <f>Cost!G2</f>
        <v>GV600-4</v>
      </c>
      <c r="H1" t="str">
        <f>G1</f>
        <v>GV600-4</v>
      </c>
      <c r="J1" t="str">
        <f>Cost!M2</f>
        <v>16-Port PoE Switch</v>
      </c>
      <c r="K1" t="s">
        <v>117</v>
      </c>
      <c r="M1" t="str">
        <f>Cost!P1</f>
        <v>Access Control Panel - 2 Door</v>
      </c>
      <c r="N1" t="s">
        <v>54</v>
      </c>
      <c r="P1" t="str">
        <f>Cost!S2</f>
        <v>Indoor Mount</v>
      </c>
      <c r="Q1" t="s">
        <v>147</v>
      </c>
    </row>
    <row r="2" spans="1:17" x14ac:dyDescent="0.2">
      <c r="A2" t="str">
        <f>Cost!A3</f>
        <v>4MP  2.8mm Fixed 2-Axis</v>
      </c>
      <c r="B2" t="s">
        <v>173</v>
      </c>
      <c r="D2" t="str">
        <f>Cost!D3</f>
        <v>Level II System - NO CASE</v>
      </c>
      <c r="E2" t="s">
        <v>47</v>
      </c>
      <c r="G2" t="str">
        <f>Cost!G3</f>
        <v>GV650-8</v>
      </c>
      <c r="H2" t="str">
        <f>G2</f>
        <v>GV650-8</v>
      </c>
      <c r="J2" t="str">
        <f>Cost!M3</f>
        <v>24-Port PoE Switch</v>
      </c>
      <c r="K2" t="s">
        <v>49</v>
      </c>
      <c r="M2" t="str">
        <f>Cost!P2</f>
        <v>Access Control Panel - 4 Door</v>
      </c>
      <c r="N2" t="s">
        <v>55</v>
      </c>
      <c r="P2" t="str">
        <f>Cost!S3</f>
        <v>Outdoor Housing &amp; Bracket</v>
      </c>
      <c r="Q2" t="s">
        <v>91</v>
      </c>
    </row>
    <row r="3" spans="1:17" x14ac:dyDescent="0.2">
      <c r="A3" t="str">
        <f>Cost!A4</f>
        <v>4MP Vandal 2.8-12mm 3-Axis</v>
      </c>
      <c r="B3" t="s">
        <v>177</v>
      </c>
      <c r="D3" t="str">
        <f>Cost!D4</f>
        <v>NVR System - NO CASE</v>
      </c>
      <c r="E3" t="s">
        <v>79</v>
      </c>
      <c r="G3" t="str">
        <f>Cost!G5</f>
        <v>GV800-16</v>
      </c>
      <c r="H3" t="str">
        <f>G3</f>
        <v>GV800-16</v>
      </c>
      <c r="J3" t="str">
        <f>Cost!M4</f>
        <v>POS Capture Device</v>
      </c>
      <c r="K3" t="s">
        <v>50</v>
      </c>
      <c r="M3" t="str">
        <f>Cost!P3</f>
        <v>Card Reader (125KHz)</v>
      </c>
      <c r="N3" t="s">
        <v>165</v>
      </c>
      <c r="Q3" t="s">
        <v>92</v>
      </c>
    </row>
    <row r="4" spans="1:17" x14ac:dyDescent="0.2">
      <c r="A4" t="str">
        <f>Cost!A5</f>
        <v>4MP Motorized Vandal 2.8-12mm 3-Axis</v>
      </c>
      <c r="B4" t="s">
        <v>191</v>
      </c>
      <c r="D4" t="str">
        <f>Cost!D6</f>
        <v>Internal Hard Drive</v>
      </c>
      <c r="E4" t="s">
        <v>128</v>
      </c>
      <c r="G4" t="str">
        <f>Cost!G7</f>
        <v>NVR-16</v>
      </c>
      <c r="H4" t="s">
        <v>170</v>
      </c>
      <c r="J4" t="str">
        <f>Cost!M5</f>
        <v>Control Center</v>
      </c>
      <c r="K4" t="s">
        <v>51</v>
      </c>
      <c r="M4" t="str">
        <f>Cost!P4</f>
        <v>Card Reader (13.56MHz)</v>
      </c>
      <c r="N4" t="s">
        <v>56</v>
      </c>
      <c r="P4" t="str">
        <f>Cost!S4</f>
        <v>Weatherproof Enclosure</v>
      </c>
      <c r="Q4" t="s">
        <v>124</v>
      </c>
    </row>
    <row r="5" spans="1:17" x14ac:dyDescent="0.2">
      <c r="A5" t="str">
        <f>Cost!A6</f>
        <v>8MP Motorized Vandal 2.8-12mm 3-Axis</v>
      </c>
      <c r="B5" t="s">
        <v>178</v>
      </c>
      <c r="D5" t="str">
        <f>Cost!D7</f>
        <v>USB Hard Drive</v>
      </c>
      <c r="E5" t="s">
        <v>97</v>
      </c>
      <c r="G5" t="str">
        <f>Cost!G8</f>
        <v>NVR-32</v>
      </c>
      <c r="H5" t="s">
        <v>171</v>
      </c>
      <c r="J5" t="str">
        <f>Cost!M6</f>
        <v>Center V2</v>
      </c>
      <c r="K5" t="s">
        <v>52</v>
      </c>
      <c r="M5" t="str">
        <f>Cost!P5</f>
        <v>Biometric Reader</v>
      </c>
      <c r="N5" t="s">
        <v>166</v>
      </c>
      <c r="P5" t="str">
        <f>Cost!S6</f>
        <v>Professional Mic</v>
      </c>
      <c r="Q5" t="s">
        <v>78</v>
      </c>
    </row>
    <row r="6" spans="1:17" x14ac:dyDescent="0.2">
      <c r="A6" t="str">
        <f>Cost!A7</f>
        <v>8MP Facial Vandal 2.8-12mm 3-Axis</v>
      </c>
      <c r="B6" t="s">
        <v>181</v>
      </c>
      <c r="D6" t="str">
        <f>Cost!D9</f>
        <v>Standard Case</v>
      </c>
      <c r="E6" t="s">
        <v>98</v>
      </c>
      <c r="G6" t="str">
        <f>Cost!M9</f>
        <v>Video Server</v>
      </c>
      <c r="H6" t="s">
        <v>155</v>
      </c>
      <c r="J6" t="str">
        <f>Cost!M7</f>
        <v>Vital Sign Monitor</v>
      </c>
      <c r="K6" t="s">
        <v>53</v>
      </c>
      <c r="M6" t="str">
        <f>Cost!P6</f>
        <v>Indoor Keypad</v>
      </c>
      <c r="N6" t="s">
        <v>76</v>
      </c>
      <c r="P6" t="str">
        <f>Cost!S7</f>
        <v>Wire Mic</v>
      </c>
      <c r="Q6" t="s">
        <v>116</v>
      </c>
    </row>
    <row r="7" spans="1:17" x14ac:dyDescent="0.2">
      <c r="A7" t="str">
        <f>Cost!A8</f>
        <v>12MP Hemispheric</v>
      </c>
      <c r="B7" t="s">
        <v>184</v>
      </c>
      <c r="D7" t="str">
        <f>Cost!D10</f>
        <v>Rackmount Case</v>
      </c>
      <c r="E7" t="s">
        <v>48</v>
      </c>
      <c r="G7" t="str">
        <f>Cost!M10</f>
        <v>Compact DVR</v>
      </c>
      <c r="H7" t="s">
        <v>154</v>
      </c>
      <c r="M7" t="str">
        <f>Cost!P7</f>
        <v>Outdoor Keypad</v>
      </c>
      <c r="N7" t="s">
        <v>77</v>
      </c>
      <c r="P7" t="str">
        <f>Cost!S9</f>
        <v>2.8 - 12 mm</v>
      </c>
      <c r="Q7" t="s">
        <v>104</v>
      </c>
    </row>
    <row r="8" spans="1:17" x14ac:dyDescent="0.2">
      <c r="A8" t="str">
        <f>Cost!A9</f>
        <v>-----GV Bullet Camears-----</v>
      </c>
      <c r="D8" t="str">
        <f>Cost!D12</f>
        <v>Keyboard / Mouse</v>
      </c>
      <c r="E8" t="s">
        <v>127</v>
      </c>
      <c r="G8" t="str">
        <f>Cost!M11</f>
        <v>Mobile Compact DVR</v>
      </c>
      <c r="H8" t="s">
        <v>153</v>
      </c>
      <c r="M8" t="str">
        <f>Cost!P8</f>
        <v>Battery Box (w/o battery)</v>
      </c>
      <c r="N8" t="s">
        <v>57</v>
      </c>
      <c r="P8" t="str">
        <f>Cost!S10</f>
        <v>5 - 50 mm</v>
      </c>
      <c r="Q8" t="s">
        <v>105</v>
      </c>
    </row>
    <row r="9" spans="1:17" x14ac:dyDescent="0.2">
      <c r="A9" t="str">
        <f>Cost!A10</f>
        <v>4MP 4mm Fixed</v>
      </c>
      <c r="B9" t="s">
        <v>186</v>
      </c>
      <c r="E9" t="s">
        <v>127</v>
      </c>
      <c r="M9" t="str">
        <f>Cost!P9</f>
        <v>Cards</v>
      </c>
      <c r="N9" t="s">
        <v>58</v>
      </c>
      <c r="P9" t="str">
        <f>Cost!S11</f>
        <v>5 - 100 mm</v>
      </c>
      <c r="Q9" t="s">
        <v>95</v>
      </c>
    </row>
    <row r="10" spans="1:17" x14ac:dyDescent="0.2">
      <c r="A10" t="str">
        <f>Cost!A11</f>
        <v>4MP Motorized 2.8-12mm</v>
      </c>
      <c r="B10" t="s">
        <v>190</v>
      </c>
      <c r="D10" t="str">
        <f>Cost!D13</f>
        <v>Monitor</v>
      </c>
      <c r="E10" t="s">
        <v>125</v>
      </c>
      <c r="M10" t="str">
        <f>Cost!P10</f>
        <v>Key Fobs</v>
      </c>
      <c r="N10" t="s">
        <v>59</v>
      </c>
      <c r="P10" t="str">
        <f>Cost!S13</f>
        <v>Outdoor Wall Mount</v>
      </c>
      <c r="Q10" t="s">
        <v>119</v>
      </c>
    </row>
    <row r="11" spans="1:17" x14ac:dyDescent="0.2">
      <c r="A11" t="str">
        <f>Cost!A12</f>
        <v>8MP Motorized 2.8-12mm</v>
      </c>
      <c r="B11" t="s">
        <v>188</v>
      </c>
      <c r="D11" t="str">
        <f>Cost!D14</f>
        <v>UPS</v>
      </c>
      <c r="E11" t="s">
        <v>126</v>
      </c>
      <c r="M11" t="str">
        <f>Cost!P11</f>
        <v>Mag-Lock</v>
      </c>
      <c r="N11" t="s">
        <v>66</v>
      </c>
      <c r="P11" t="str">
        <f>Cost!S14</f>
        <v>Outdoor Pendant Mount</v>
      </c>
      <c r="Q11" t="s">
        <v>120</v>
      </c>
    </row>
    <row r="12" spans="1:17" x14ac:dyDescent="0.2">
      <c r="A12" t="str">
        <f>Cost!A13</f>
        <v>-----HW Dome Cameras-----</v>
      </c>
      <c r="M12" t="str">
        <f>Cost!P12</f>
        <v>Mag-Lock Dress Cover</v>
      </c>
      <c r="N12" t="s">
        <v>68</v>
      </c>
      <c r="P12" t="str">
        <f>Cost!S15</f>
        <v>Outdoor Corner Bracket</v>
      </c>
      <c r="Q12" t="s">
        <v>121</v>
      </c>
    </row>
    <row r="13" spans="1:17" x14ac:dyDescent="0.2">
      <c r="A13" t="str">
        <f>Cost!A14</f>
        <v>12MP 4.5-10mm 3-Axis (Indoor)</v>
      </c>
      <c r="B13" t="s">
        <v>195</v>
      </c>
      <c r="M13" t="str">
        <f>Cost!P13</f>
        <v>Mag-Lock Face Mount</v>
      </c>
      <c r="N13" t="s">
        <v>71</v>
      </c>
      <c r="P13" t="str">
        <f>Cost!S16</f>
        <v>Outdoor Pole Bracket</v>
      </c>
      <c r="Q13" t="s">
        <v>122</v>
      </c>
    </row>
    <row r="14" spans="1:17" x14ac:dyDescent="0.2">
      <c r="A14" t="str">
        <f>Cost!A15</f>
        <v xml:space="preserve">12MP Vandal 4.5-10mm 3-Axis </v>
      </c>
      <c r="B14" t="s">
        <v>196</v>
      </c>
      <c r="M14" t="str">
        <f>Cost!P14</f>
        <v>Mag-Lock Z-Bracket</v>
      </c>
      <c r="N14" t="s">
        <v>72</v>
      </c>
      <c r="P14" t="str">
        <f>Cost!S17</f>
        <v>Indoor Ceiling Bracket</v>
      </c>
      <c r="Q14" t="s">
        <v>141</v>
      </c>
    </row>
    <row r="15" spans="1:17" x14ac:dyDescent="0.2">
      <c r="A15" t="str">
        <f>Cost!A16</f>
        <v>9MP Hemispheric</v>
      </c>
      <c r="B15" t="s">
        <v>197</v>
      </c>
      <c r="M15" t="str">
        <f>Cost!P15</f>
        <v>Electric Strike</v>
      </c>
      <c r="N15" t="s">
        <v>73</v>
      </c>
      <c r="P15" t="str">
        <f>Cost!S18</f>
        <v>Indoor Wall Mount</v>
      </c>
      <c r="Q15" t="s">
        <v>140</v>
      </c>
    </row>
    <row r="16" spans="1:17" x14ac:dyDescent="0.2">
      <c r="A16" t="str">
        <f>Cost!A17</f>
        <v xml:space="preserve">15MP 180° </v>
      </c>
      <c r="B16" t="s">
        <v>198</v>
      </c>
      <c r="M16" t="str">
        <f>Cost!P17</f>
        <v>Exit Motion Sensor</v>
      </c>
      <c r="N16" t="s">
        <v>62</v>
      </c>
      <c r="P16" t="str">
        <f>Cost!S20</f>
        <v>4-camera DC Power Supply</v>
      </c>
      <c r="Q16" t="s">
        <v>99</v>
      </c>
    </row>
    <row r="17" spans="1:17" x14ac:dyDescent="0.2">
      <c r="A17" t="str">
        <f>Cost!A18</f>
        <v>8MP 4.8-96mm PTZ</v>
      </c>
      <c r="B17" t="s">
        <v>204</v>
      </c>
      <c r="M17" t="str">
        <f>Cost!P18</f>
        <v>Push to Exit Button</v>
      </c>
      <c r="N17" t="s">
        <v>65</v>
      </c>
      <c r="P17" t="str">
        <f>Cost!S21</f>
        <v>8-camera DC Power Supply</v>
      </c>
      <c r="Q17" t="s">
        <v>89</v>
      </c>
    </row>
    <row r="18" spans="1:17" x14ac:dyDescent="0.2">
      <c r="M18" t="str">
        <f>Cost!P19</f>
        <v>2 to 4 Panels</v>
      </c>
      <c r="N18" t="s">
        <v>167</v>
      </c>
      <c r="P18" t="str">
        <f>Cost!S22</f>
        <v>16-camera DC Power Supply</v>
      </c>
      <c r="Q18" t="s">
        <v>90</v>
      </c>
    </row>
    <row r="19" spans="1:17" x14ac:dyDescent="0.2">
      <c r="M19" t="str">
        <f>Cost!P20</f>
        <v>5 to 10 Panels</v>
      </c>
      <c r="N19" t="s">
        <v>168</v>
      </c>
      <c r="P19" t="str">
        <f>Cost!S23</f>
        <v>4-camera AC Power Supply</v>
      </c>
      <c r="Q19" t="s">
        <v>137</v>
      </c>
    </row>
    <row r="20" spans="1:17" x14ac:dyDescent="0.2">
      <c r="M20" t="str">
        <f>Cost!P21</f>
        <v>11 to 30 Panels</v>
      </c>
      <c r="N20" t="s">
        <v>60</v>
      </c>
      <c r="P20" t="str">
        <f>Cost!S24</f>
        <v>8-camera AC Power Supply</v>
      </c>
      <c r="Q20" t="s">
        <v>138</v>
      </c>
    </row>
    <row r="21" spans="1:17" x14ac:dyDescent="0.2">
      <c r="M21" t="str">
        <f>Cost!P22</f>
        <v>31 to 50 Panels</v>
      </c>
      <c r="N21" t="s">
        <v>61</v>
      </c>
      <c r="P21" t="str">
        <f>Cost!S25</f>
        <v>16-camera AC Power Supply</v>
      </c>
      <c r="Q21" t="s">
        <v>139</v>
      </c>
    </row>
    <row r="22" spans="1:17" x14ac:dyDescent="0.2">
      <c r="M22" t="str">
        <f>Cost!P23</f>
        <v>51 to 255 Panels</v>
      </c>
      <c r="N22" t="s">
        <v>169</v>
      </c>
      <c r="P22" t="str">
        <f>Cost!S26</f>
        <v>24VAC-12VDC Adapter</v>
      </c>
      <c r="Q22" t="s">
        <v>94</v>
      </c>
    </row>
    <row r="23" spans="1:17" x14ac:dyDescent="0.2">
      <c r="P23" t="str">
        <f>Cost!S28</f>
        <v>Single Balun</v>
      </c>
      <c r="Q23" t="s">
        <v>143</v>
      </c>
    </row>
    <row r="24" spans="1:17" x14ac:dyDescent="0.2">
      <c r="P24" t="str">
        <f>Cost!S29</f>
        <v>4-Port Balun</v>
      </c>
      <c r="Q24" t="s">
        <v>144</v>
      </c>
    </row>
    <row r="25" spans="1:17" x14ac:dyDescent="0.2">
      <c r="P25" t="str">
        <f>Cost!S30</f>
        <v>16-Port Balun</v>
      </c>
      <c r="Q25" t="s">
        <v>142</v>
      </c>
    </row>
    <row r="26" spans="1:17" x14ac:dyDescent="0.2">
      <c r="P26" t="str">
        <f>Cost!S31</f>
        <v>Quad Splitter</v>
      </c>
      <c r="Q26" t="s">
        <v>113</v>
      </c>
    </row>
    <row r="27" spans="1:17" x14ac:dyDescent="0.2">
      <c r="P27" t="str">
        <f>Cost!S32</f>
        <v>Distribution Amplifier</v>
      </c>
      <c r="Q27" t="s">
        <v>146</v>
      </c>
    </row>
  </sheetData>
  <sheetProtection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</sheetPr>
  <dimension ref="A1:T38"/>
  <sheetViews>
    <sheetView tabSelected="1" zoomScale="90" zoomScaleNormal="90" workbookViewId="0">
      <selection activeCell="D2" sqref="D2"/>
    </sheetView>
  </sheetViews>
  <sheetFormatPr baseColWidth="10" defaultColWidth="8.83203125" defaultRowHeight="15" x14ac:dyDescent="0.2"/>
  <cols>
    <col min="1" max="1" width="31.83203125" bestFit="1" customWidth="1"/>
    <col min="2" max="2" width="7.1640625" customWidth="1"/>
    <col min="4" max="4" width="28.5" customWidth="1"/>
    <col min="5" max="5" width="7.1640625" customWidth="1"/>
    <col min="6" max="6" width="9.1640625" customWidth="1"/>
    <col min="7" max="7" width="28.5" customWidth="1"/>
    <col min="8" max="8" width="7.1640625" customWidth="1"/>
    <col min="10" max="10" width="28.5" customWidth="1"/>
    <col min="11" max="11" width="7.1640625" customWidth="1"/>
    <col min="13" max="13" width="28.5" customWidth="1"/>
    <col min="14" max="14" width="7.1640625" customWidth="1"/>
    <col min="15" max="15" width="9.1640625" customWidth="1"/>
    <col min="16" max="16" width="28.5" customWidth="1"/>
    <col min="17" max="17" width="7.1640625" customWidth="1"/>
    <col min="19" max="19" width="28.5" customWidth="1"/>
    <col min="20" max="20" width="7.1640625" customWidth="1"/>
  </cols>
  <sheetData>
    <row r="1" spans="1:20" x14ac:dyDescent="0.2">
      <c r="A1" s="1" t="s">
        <v>192</v>
      </c>
      <c r="B1" t="s">
        <v>194</v>
      </c>
      <c r="D1" s="1" t="s">
        <v>208</v>
      </c>
      <c r="G1" s="1" t="s">
        <v>107</v>
      </c>
      <c r="J1" t="s">
        <v>9</v>
      </c>
      <c r="K1">
        <v>31</v>
      </c>
      <c r="M1" s="1" t="s">
        <v>205</v>
      </c>
      <c r="P1" t="s">
        <v>20</v>
      </c>
      <c r="Q1">
        <v>340</v>
      </c>
      <c r="S1" s="1" t="s">
        <v>34</v>
      </c>
    </row>
    <row r="2" spans="1:20" x14ac:dyDescent="0.2">
      <c r="A2" s="1" t="s">
        <v>172</v>
      </c>
      <c r="D2" t="s">
        <v>108</v>
      </c>
      <c r="E2">
        <v>550</v>
      </c>
      <c r="G2" t="s">
        <v>6</v>
      </c>
      <c r="H2">
        <f>126+160</f>
        <v>286</v>
      </c>
      <c r="J2" t="s">
        <v>10</v>
      </c>
      <c r="K2">
        <v>40</v>
      </c>
      <c r="M2" t="s">
        <v>206</v>
      </c>
      <c r="N2">
        <v>86</v>
      </c>
      <c r="P2" t="s">
        <v>21</v>
      </c>
      <c r="Q2">
        <v>368</v>
      </c>
      <c r="S2" t="s">
        <v>32</v>
      </c>
      <c r="T2">
        <v>10</v>
      </c>
    </row>
    <row r="3" spans="1:20" x14ac:dyDescent="0.2">
      <c r="A3" t="s">
        <v>174</v>
      </c>
      <c r="B3">
        <v>155</v>
      </c>
      <c r="D3" t="s">
        <v>109</v>
      </c>
      <c r="E3">
        <v>650</v>
      </c>
      <c r="G3" t="s">
        <v>7</v>
      </c>
      <c r="H3">
        <f>343+152</f>
        <v>495</v>
      </c>
      <c r="J3" t="s">
        <v>11</v>
      </c>
      <c r="M3" t="s">
        <v>207</v>
      </c>
      <c r="N3">
        <v>15</v>
      </c>
      <c r="P3" t="s">
        <v>161</v>
      </c>
      <c r="Q3">
        <v>22</v>
      </c>
      <c r="S3" t="s">
        <v>33</v>
      </c>
      <c r="T3">
        <v>35</v>
      </c>
    </row>
    <row r="4" spans="1:20" x14ac:dyDescent="0.2">
      <c r="A4" s="1" t="s">
        <v>175</v>
      </c>
      <c r="B4">
        <v>218</v>
      </c>
      <c r="D4" t="s">
        <v>159</v>
      </c>
      <c r="E4">
        <v>750</v>
      </c>
      <c r="G4" s="1" t="s">
        <v>106</v>
      </c>
      <c r="M4" t="s">
        <v>15</v>
      </c>
      <c r="N4">
        <v>180</v>
      </c>
      <c r="P4" t="s">
        <v>162</v>
      </c>
      <c r="Q4">
        <v>30</v>
      </c>
      <c r="S4" t="s">
        <v>123</v>
      </c>
      <c r="T4">
        <v>202</v>
      </c>
    </row>
    <row r="5" spans="1:20" x14ac:dyDescent="0.2">
      <c r="A5" t="s">
        <v>176</v>
      </c>
      <c r="B5">
        <v>246</v>
      </c>
      <c r="D5" s="1" t="s">
        <v>0</v>
      </c>
      <c r="G5" t="s">
        <v>8</v>
      </c>
      <c r="H5">
        <f>622+205</f>
        <v>827</v>
      </c>
      <c r="M5" t="s">
        <v>17</v>
      </c>
      <c r="N5">
        <v>180</v>
      </c>
      <c r="P5" t="s">
        <v>160</v>
      </c>
      <c r="Q5">
        <v>350</v>
      </c>
      <c r="S5" s="1" t="s">
        <v>35</v>
      </c>
    </row>
    <row r="6" spans="1:20" x14ac:dyDescent="0.2">
      <c r="A6" t="s">
        <v>179</v>
      </c>
      <c r="B6">
        <v>334</v>
      </c>
      <c r="D6" t="s">
        <v>102</v>
      </c>
      <c r="E6">
        <v>80</v>
      </c>
      <c r="G6" s="1" t="s">
        <v>156</v>
      </c>
      <c r="M6" t="s">
        <v>18</v>
      </c>
      <c r="N6">
        <v>120</v>
      </c>
      <c r="P6" t="s">
        <v>74</v>
      </c>
      <c r="Q6">
        <v>95</v>
      </c>
      <c r="S6" t="s">
        <v>64</v>
      </c>
      <c r="T6">
        <v>100</v>
      </c>
    </row>
    <row r="7" spans="1:20" x14ac:dyDescent="0.2">
      <c r="A7" t="s">
        <v>180</v>
      </c>
      <c r="B7">
        <v>734</v>
      </c>
      <c r="D7" t="s">
        <v>103</v>
      </c>
      <c r="E7">
        <v>100</v>
      </c>
      <c r="G7" t="s">
        <v>157</v>
      </c>
      <c r="H7">
        <v>250</v>
      </c>
      <c r="M7" t="s">
        <v>19</v>
      </c>
      <c r="N7">
        <v>120</v>
      </c>
      <c r="P7" t="s">
        <v>75</v>
      </c>
      <c r="Q7">
        <v>170</v>
      </c>
      <c r="S7" t="s">
        <v>36</v>
      </c>
      <c r="T7">
        <v>11</v>
      </c>
    </row>
    <row r="8" spans="1:20" x14ac:dyDescent="0.2">
      <c r="A8" t="s">
        <v>182</v>
      </c>
      <c r="B8">
        <v>711</v>
      </c>
      <c r="D8" s="1" t="s">
        <v>2</v>
      </c>
      <c r="G8" t="s">
        <v>158</v>
      </c>
      <c r="H8">
        <v>450</v>
      </c>
      <c r="M8" s="1" t="s">
        <v>16</v>
      </c>
      <c r="P8" t="s">
        <v>114</v>
      </c>
      <c r="Q8">
        <v>58</v>
      </c>
      <c r="S8" s="1" t="s">
        <v>37</v>
      </c>
    </row>
    <row r="9" spans="1:20" x14ac:dyDescent="0.2">
      <c r="A9" s="1" t="s">
        <v>183</v>
      </c>
      <c r="D9" t="s">
        <v>12</v>
      </c>
      <c r="E9">
        <v>60</v>
      </c>
      <c r="M9" t="s">
        <v>13</v>
      </c>
      <c r="N9">
        <v>250</v>
      </c>
      <c r="P9" t="s">
        <v>22</v>
      </c>
      <c r="Q9">
        <v>1.1499999999999999</v>
      </c>
      <c r="S9" t="s">
        <v>38</v>
      </c>
      <c r="T9">
        <v>44</v>
      </c>
    </row>
    <row r="10" spans="1:20" x14ac:dyDescent="0.2">
      <c r="A10" s="1" t="s">
        <v>185</v>
      </c>
      <c r="B10">
        <v>126</v>
      </c>
      <c r="D10" t="s">
        <v>1</v>
      </c>
      <c r="E10">
        <v>125</v>
      </c>
      <c r="M10" t="s">
        <v>14</v>
      </c>
      <c r="N10">
        <v>450</v>
      </c>
      <c r="P10" t="s">
        <v>23</v>
      </c>
      <c r="Q10">
        <v>1.35</v>
      </c>
      <c r="S10" t="s">
        <v>96</v>
      </c>
      <c r="T10">
        <v>57</v>
      </c>
    </row>
    <row r="11" spans="1:20" x14ac:dyDescent="0.2">
      <c r="A11" t="s">
        <v>187</v>
      </c>
      <c r="B11">
        <v>244</v>
      </c>
      <c r="D11" s="1" t="s">
        <v>3</v>
      </c>
      <c r="M11" t="s">
        <v>152</v>
      </c>
      <c r="N11">
        <v>522</v>
      </c>
      <c r="P11" t="s">
        <v>24</v>
      </c>
      <c r="Q11">
        <v>224</v>
      </c>
      <c r="S11" t="s">
        <v>39</v>
      </c>
      <c r="T11">
        <v>129</v>
      </c>
    </row>
    <row r="12" spans="1:20" x14ac:dyDescent="0.2">
      <c r="A12" t="s">
        <v>189</v>
      </c>
      <c r="B12">
        <v>338</v>
      </c>
      <c r="D12" t="s">
        <v>151</v>
      </c>
      <c r="E12">
        <v>20</v>
      </c>
      <c r="P12" t="s">
        <v>67</v>
      </c>
      <c r="Q12">
        <v>20</v>
      </c>
      <c r="S12" s="1" t="s">
        <v>118</v>
      </c>
    </row>
    <row r="13" spans="1:20" x14ac:dyDescent="0.2">
      <c r="A13" s="1" t="s">
        <v>193</v>
      </c>
      <c r="D13" t="s">
        <v>4</v>
      </c>
      <c r="E13">
        <v>125</v>
      </c>
      <c r="P13" t="s">
        <v>69</v>
      </c>
      <c r="Q13">
        <v>224</v>
      </c>
      <c r="S13" t="s">
        <v>129</v>
      </c>
      <c r="T13">
        <v>47</v>
      </c>
    </row>
    <row r="14" spans="1:20" x14ac:dyDescent="0.2">
      <c r="A14" t="s">
        <v>200</v>
      </c>
      <c r="B14">
        <v>720</v>
      </c>
      <c r="D14" t="s">
        <v>5</v>
      </c>
      <c r="E14">
        <v>60</v>
      </c>
      <c r="P14" t="s">
        <v>70</v>
      </c>
      <c r="Q14">
        <v>55</v>
      </c>
      <c r="S14" t="s">
        <v>130</v>
      </c>
      <c r="T14">
        <v>62</v>
      </c>
    </row>
    <row r="15" spans="1:20" x14ac:dyDescent="0.2">
      <c r="A15" t="s">
        <v>202</v>
      </c>
      <c r="B15">
        <v>840</v>
      </c>
      <c r="P15" t="s">
        <v>25</v>
      </c>
      <c r="Q15">
        <v>100</v>
      </c>
      <c r="S15" t="s">
        <v>131</v>
      </c>
      <c r="T15">
        <v>74</v>
      </c>
    </row>
    <row r="16" spans="1:20" x14ac:dyDescent="0.2">
      <c r="A16" t="s">
        <v>201</v>
      </c>
      <c r="B16">
        <v>816</v>
      </c>
      <c r="J16" t="s">
        <v>100</v>
      </c>
      <c r="P16" t="s">
        <v>26</v>
      </c>
      <c r="Q16">
        <v>250</v>
      </c>
      <c r="S16" t="s">
        <v>132</v>
      </c>
      <c r="T16">
        <v>62</v>
      </c>
    </row>
    <row r="17" spans="1:20" x14ac:dyDescent="0.2">
      <c r="A17" t="s">
        <v>199</v>
      </c>
      <c r="B17">
        <v>1296</v>
      </c>
      <c r="J17" s="4">
        <v>0.1</v>
      </c>
      <c r="K17">
        <v>0.9</v>
      </c>
      <c r="P17" t="s">
        <v>27</v>
      </c>
      <c r="Q17">
        <v>104</v>
      </c>
      <c r="S17" t="s">
        <v>134</v>
      </c>
      <c r="T17">
        <v>42</v>
      </c>
    </row>
    <row r="18" spans="1:20" x14ac:dyDescent="0.2">
      <c r="A18" t="s">
        <v>203</v>
      </c>
      <c r="B18">
        <v>2568</v>
      </c>
      <c r="G18" t="s">
        <v>148</v>
      </c>
      <c r="J18" s="3">
        <v>0.2</v>
      </c>
      <c r="K18">
        <v>0.8</v>
      </c>
      <c r="P18" t="s">
        <v>28</v>
      </c>
      <c r="Q18">
        <v>68</v>
      </c>
      <c r="S18" t="s">
        <v>133</v>
      </c>
      <c r="T18">
        <v>42</v>
      </c>
    </row>
    <row r="19" spans="1:20" x14ac:dyDescent="0.2">
      <c r="G19" s="5">
        <v>5034386629</v>
      </c>
      <c r="J19" s="3">
        <v>0.33</v>
      </c>
      <c r="K19">
        <v>0.67</v>
      </c>
      <c r="P19" s="1" t="s">
        <v>163</v>
      </c>
      <c r="Q19">
        <v>200</v>
      </c>
      <c r="S19" s="1" t="s">
        <v>40</v>
      </c>
    </row>
    <row r="20" spans="1:20" x14ac:dyDescent="0.2">
      <c r="D20" s="6" t="s">
        <v>150</v>
      </c>
      <c r="J20" s="3">
        <v>0.4</v>
      </c>
      <c r="K20">
        <v>0.6</v>
      </c>
      <c r="P20" t="s">
        <v>29</v>
      </c>
      <c r="Q20">
        <v>400</v>
      </c>
      <c r="S20" t="s">
        <v>101</v>
      </c>
      <c r="T20">
        <v>30</v>
      </c>
    </row>
    <row r="21" spans="1:20" x14ac:dyDescent="0.2">
      <c r="D21">
        <v>21</v>
      </c>
      <c r="G21" t="s">
        <v>149</v>
      </c>
      <c r="J21" s="3">
        <v>0.45</v>
      </c>
      <c r="K21">
        <v>0.55000000000000004</v>
      </c>
      <c r="P21" t="s">
        <v>30</v>
      </c>
      <c r="Q21">
        <v>720</v>
      </c>
      <c r="S21" t="s">
        <v>87</v>
      </c>
      <c r="T21">
        <v>69</v>
      </c>
    </row>
    <row r="22" spans="1:20" x14ac:dyDescent="0.2">
      <c r="G22" s="5">
        <v>5037032840</v>
      </c>
      <c r="J22" s="3">
        <v>0.5</v>
      </c>
      <c r="K22">
        <v>0.5</v>
      </c>
      <c r="P22" t="s">
        <v>31</v>
      </c>
      <c r="Q22">
        <v>1200</v>
      </c>
      <c r="S22" t="s">
        <v>88</v>
      </c>
      <c r="T22">
        <v>115</v>
      </c>
    </row>
    <row r="23" spans="1:20" x14ac:dyDescent="0.2">
      <c r="P23" t="s">
        <v>164</v>
      </c>
      <c r="Q23">
        <v>3000</v>
      </c>
      <c r="S23" t="s">
        <v>136</v>
      </c>
      <c r="T23">
        <v>10</v>
      </c>
    </row>
    <row r="24" spans="1:20" x14ac:dyDescent="0.2">
      <c r="S24" t="s">
        <v>83</v>
      </c>
      <c r="T24">
        <v>61</v>
      </c>
    </row>
    <row r="25" spans="1:20" x14ac:dyDescent="0.2">
      <c r="S25" t="s">
        <v>63</v>
      </c>
      <c r="T25">
        <v>103</v>
      </c>
    </row>
    <row r="26" spans="1:20" x14ac:dyDescent="0.2">
      <c r="S26" t="s">
        <v>93</v>
      </c>
      <c r="T26">
        <v>12</v>
      </c>
    </row>
    <row r="27" spans="1:20" x14ac:dyDescent="0.2">
      <c r="S27" s="1" t="s">
        <v>111</v>
      </c>
    </row>
    <row r="28" spans="1:20" x14ac:dyDescent="0.2">
      <c r="S28" t="s">
        <v>82</v>
      </c>
      <c r="T28">
        <v>10</v>
      </c>
    </row>
    <row r="29" spans="1:20" x14ac:dyDescent="0.2">
      <c r="J29" t="s">
        <v>41</v>
      </c>
      <c r="K29">
        <v>0.33</v>
      </c>
      <c r="S29" t="s">
        <v>115</v>
      </c>
      <c r="T29">
        <v>33</v>
      </c>
    </row>
    <row r="30" spans="1:20" x14ac:dyDescent="0.2">
      <c r="J30" t="s">
        <v>42</v>
      </c>
      <c r="K30">
        <v>0.2</v>
      </c>
      <c r="S30" t="s">
        <v>135</v>
      </c>
      <c r="T30">
        <v>195</v>
      </c>
    </row>
    <row r="31" spans="1:20" x14ac:dyDescent="0.2">
      <c r="J31" t="s">
        <v>110</v>
      </c>
      <c r="K31">
        <v>0.15</v>
      </c>
      <c r="S31" t="s">
        <v>112</v>
      </c>
      <c r="T31">
        <v>179</v>
      </c>
    </row>
    <row r="32" spans="1:20" x14ac:dyDescent="0.2">
      <c r="S32" t="s">
        <v>145</v>
      </c>
      <c r="T32">
        <v>50</v>
      </c>
    </row>
    <row r="33" spans="11:20" x14ac:dyDescent="0.2">
      <c r="K33" s="2" t="s">
        <v>44</v>
      </c>
      <c r="S33" s="1" t="s">
        <v>43</v>
      </c>
    </row>
    <row r="34" spans="11:20" x14ac:dyDescent="0.2">
      <c r="K34" s="2" t="s">
        <v>45</v>
      </c>
      <c r="S34" t="s">
        <v>80</v>
      </c>
      <c r="T34">
        <v>0.35</v>
      </c>
    </row>
    <row r="35" spans="11:20" x14ac:dyDescent="0.2">
      <c r="S35" t="s">
        <v>84</v>
      </c>
      <c r="T35">
        <v>0.75</v>
      </c>
    </row>
    <row r="36" spans="11:20" x14ac:dyDescent="0.2">
      <c r="S36" t="s">
        <v>81</v>
      </c>
      <c r="T36">
        <v>0.25</v>
      </c>
    </row>
    <row r="37" spans="11:20" x14ac:dyDescent="0.2">
      <c r="S37" t="s">
        <v>85</v>
      </c>
      <c r="T37">
        <v>0.45</v>
      </c>
    </row>
    <row r="38" spans="11:20" x14ac:dyDescent="0.2">
      <c r="S38" t="s">
        <v>86</v>
      </c>
      <c r="T38">
        <v>0.35</v>
      </c>
    </row>
  </sheetData>
  <sheetProtection selectLockedCells="1"/>
  <conditionalFormatting sqref="Q30">
    <cfRule type="containsText" dxfId="0" priority="1" operator="containsText" text="NO">
      <formula>NOT(ISERROR(SEARCH("NO",Q30)))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Parts</vt:lpstr>
      <vt:lpstr>Cost</vt:lpstr>
      <vt:lpstr>AccessControl</vt:lpstr>
      <vt:lpstr>Accessories</vt:lpstr>
      <vt:lpstr>C_Margin</vt:lpstr>
      <vt:lpstr>CameraAccessories</vt:lpstr>
      <vt:lpstr>Cameras</vt:lpstr>
      <vt:lpstr>GV</vt:lpstr>
      <vt:lpstr>Labor</vt:lpstr>
      <vt:lpstr>Margin</vt:lpstr>
      <vt:lpstr>System</vt:lpstr>
      <vt:lpstr>YN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Halleen</dc:creator>
  <cp:lastModifiedBy>Eric Halleen</cp:lastModifiedBy>
  <cp:lastPrinted>2009-01-15T03:25:30Z</cp:lastPrinted>
  <dcterms:created xsi:type="dcterms:W3CDTF">2008-07-31T17:13:19Z</dcterms:created>
  <dcterms:modified xsi:type="dcterms:W3CDTF">2021-02-18T06:55:40Z</dcterms:modified>
</cp:coreProperties>
</file>